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10" windowWidth="20115" windowHeight="8130"/>
  </bookViews>
  <sheets>
    <sheet name="tabela_lokat" sheetId="1" r:id="rId1"/>
    <sheet name="tabela_porad1" sheetId="2" r:id="rId2"/>
    <sheet name="tabela_porad2" sheetId="4" r:id="rId3"/>
    <sheet name="UE" sheetId="5" r:id="rId4"/>
  </sheets>
  <externalReferences>
    <externalReference r:id="rId5"/>
  </externalReferences>
  <definedNames>
    <definedName name="Cijfer_1tot9">[1]Dropdownlists!$B$2:$B$11</definedName>
    <definedName name="Type_getal">[1]Dropdownlists!$D$2:$D$7</definedName>
  </definedNames>
  <calcPr calcId="152511"/>
</workbook>
</file>

<file path=xl/calcChain.xml><?xml version="1.0" encoding="utf-8"?>
<calcChain xmlns="http://schemas.openxmlformats.org/spreadsheetml/2006/main">
  <c r="J9" i="4"/>
  <c r="J10"/>
  <c r="J6"/>
  <c r="M6" s="1"/>
  <c r="J9" i="2"/>
  <c r="J10"/>
  <c r="J6"/>
  <c r="L6" s="1"/>
  <c r="E4"/>
  <c r="K6" i="4" l="1"/>
  <c r="L6"/>
  <c r="M6" i="2"/>
  <c r="K6"/>
  <c r="E10" i="4"/>
  <c r="E9"/>
  <c r="J8"/>
  <c r="E8"/>
  <c r="E6"/>
  <c r="J4"/>
  <c r="E4"/>
  <c r="J8" i="2"/>
  <c r="E9"/>
  <c r="E10"/>
  <c r="E8"/>
  <c r="E6"/>
  <c r="J4"/>
  <c r="L4" i="4" l="1"/>
  <c r="M4"/>
  <c r="K4"/>
  <c r="K4" i="2"/>
  <c r="M4"/>
  <c r="L4"/>
  <c r="M8" i="4"/>
  <c r="M11" s="1"/>
  <c r="N11" s="1"/>
  <c r="M10"/>
  <c r="M13" s="1"/>
  <c r="N13" s="1"/>
  <c r="M9"/>
  <c r="M12" s="1"/>
  <c r="N12" s="1"/>
  <c r="M10" i="2"/>
  <c r="M13" s="1"/>
  <c r="M9"/>
  <c r="M12" s="1"/>
  <c r="M8"/>
  <c r="M11" s="1"/>
</calcChain>
</file>

<file path=xl/sharedStrings.xml><?xml version="1.0" encoding="utf-8"?>
<sst xmlns="http://schemas.openxmlformats.org/spreadsheetml/2006/main" count="107" uniqueCount="49">
  <si>
    <t>oprocentowanie w skali roku</t>
  </si>
  <si>
    <t>nazwa akcji</t>
  </si>
  <si>
    <t>standard</t>
  </si>
  <si>
    <t>srebrne</t>
  </si>
  <si>
    <t>złote</t>
  </si>
  <si>
    <t>platynowe</t>
  </si>
  <si>
    <t>parametry lokat</t>
  </si>
  <si>
    <t xml:space="preserve">T  a  b  e  l  a      l  o  k  a  t    w     a  k  c  j  e  </t>
  </si>
  <si>
    <t xml:space="preserve">p a r a m e t r y </t>
  </si>
  <si>
    <t>doradca
 I</t>
  </si>
  <si>
    <t>doradca
 II</t>
  </si>
  <si>
    <t>doradca
 III</t>
  </si>
  <si>
    <t>Informacja o poprawności porady</t>
  </si>
  <si>
    <t>%</t>
  </si>
  <si>
    <t>nazwa akcji (Y)
wpisz: standard, srebrne, złote lub platynowe</t>
  </si>
  <si>
    <t>czas lokaty w latach (Z)
(wpisz 1, 2, lub 3)</t>
  </si>
  <si>
    <t>tabela punktowa
 dla doradców</t>
  </si>
  <si>
    <r>
      <t xml:space="preserve">Jaką kwotę należy
 ulokować w akcjach </t>
    </r>
    <r>
      <rPr>
        <b/>
        <sz val="11"/>
        <color theme="1"/>
        <rFont val="Calibri"/>
        <family val="2"/>
        <charset val="238"/>
        <scheme val="minor"/>
      </rPr>
      <t>(Y)</t>
    </r>
    <r>
      <rPr>
        <sz val="11"/>
        <color theme="1"/>
        <rFont val="Calibri"/>
        <family val="2"/>
        <charset val="238"/>
        <scheme val="minor"/>
      </rPr>
      <t xml:space="preserve">,
by po upływie </t>
    </r>
    <r>
      <rPr>
        <b/>
        <sz val="11"/>
        <color theme="1"/>
        <rFont val="Calibri"/>
        <family val="2"/>
        <charset val="238"/>
        <scheme val="minor"/>
      </rPr>
      <t>(Z)</t>
    </r>
    <r>
      <rPr>
        <sz val="11"/>
        <color theme="1"/>
        <rFont val="Calibri"/>
        <family val="2"/>
        <charset val="238"/>
        <scheme val="minor"/>
      </rPr>
      <t xml:space="preserve"> lat
odebrać kwotę  </t>
    </r>
    <r>
      <rPr>
        <b/>
        <sz val="11"/>
        <color theme="1"/>
        <rFont val="Calibri"/>
        <family val="2"/>
        <charset val="238"/>
        <scheme val="minor"/>
      </rPr>
      <t xml:space="preserve">(X) </t>
    </r>
    <r>
      <rPr>
        <sz val="11"/>
        <color theme="1"/>
        <rFont val="Calibri"/>
        <family val="2"/>
        <charset val="238"/>
        <scheme val="minor"/>
      </rPr>
      <t>?</t>
    </r>
  </si>
  <si>
    <t xml:space="preserve">kwota lokaty  (X)
(wpiszcie  liczbę od 1000-10000 zł z dokładnością do 100 zł np. 6700 zł )
 </t>
  </si>
  <si>
    <t>kwota (X), którą chcesz odebrać
(wpiszcie  liczbę od 1000-10000 zł z dokładnością do 100 zł np. 6700 zł )</t>
  </si>
  <si>
    <r>
      <t xml:space="preserve">Jakie akcje </t>
    </r>
    <r>
      <rPr>
        <b/>
        <sz val="11"/>
        <color theme="1"/>
        <rFont val="Calibri"/>
        <family val="2"/>
        <charset val="238"/>
        <scheme val="minor"/>
      </rPr>
      <t>(Y)</t>
    </r>
    <r>
      <rPr>
        <sz val="11"/>
        <color theme="1"/>
        <rFont val="Calibri"/>
        <family val="2"/>
        <charset val="238"/>
        <scheme val="minor"/>
      </rPr>
      <t xml:space="preserve"> zakupić 
i na ile lat ulokować </t>
    </r>
    <r>
      <rPr>
        <b/>
        <sz val="11"/>
        <color theme="1"/>
        <rFont val="Calibri"/>
        <family val="2"/>
        <charset val="238"/>
        <scheme val="minor"/>
      </rPr>
      <t>(Z)</t>
    </r>
    <r>
      <rPr>
        <sz val="11"/>
        <color theme="1"/>
        <rFont val="Calibri"/>
        <family val="2"/>
        <charset val="238"/>
        <scheme val="minor"/>
      </rPr>
      <t xml:space="preserve">,
by podwoić kwotę </t>
    </r>
    <r>
      <rPr>
        <b/>
        <sz val="11"/>
        <color theme="1"/>
        <rFont val="Calibri"/>
        <family val="2"/>
        <charset val="238"/>
        <scheme val="minor"/>
      </rPr>
      <t>(X)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charset val="238"/>
        <scheme val="minor"/>
      </rPr>
      <t xml:space="preserve">
 Punkty zdobędą tylko
ci z doradców, którzy wybiorą najlepszą z opcji</t>
    </r>
  </si>
  <si>
    <r>
      <t xml:space="preserve">punkty
</t>
    </r>
    <r>
      <rPr>
        <b/>
        <sz val="11"/>
        <color theme="1"/>
        <rFont val="Times New Roman"/>
        <family val="1"/>
        <charset val="238"/>
      </rPr>
      <t>↓</t>
    </r>
  </si>
  <si>
    <r>
      <t xml:space="preserve">Informacja o kwocie najbardziej zbliżonej do dwukrotności lolaty oraz o przyznanych punktach
  kwota </t>
    </r>
    <r>
      <rPr>
        <b/>
        <sz val="11"/>
        <color theme="1"/>
        <rFont val="Times New Roman"/>
        <family val="1"/>
        <charset val="238"/>
      </rPr>
      <t>↓</t>
    </r>
  </si>
  <si>
    <t>numer porady</t>
  </si>
  <si>
    <t>opis porady</t>
  </si>
  <si>
    <t>I runda porad</t>
  </si>
  <si>
    <t>Punktów po rundzie I</t>
  </si>
  <si>
    <t>Punktów po rundzie II</t>
  </si>
  <si>
    <t>II runda porad - rewanżowa</t>
  </si>
  <si>
    <t>łączna ilość punktów po dwóch rundach porad</t>
  </si>
  <si>
    <t>ilość uzyskanych punktów</t>
  </si>
  <si>
    <t>rekomendacja</t>
  </si>
  <si>
    <t>od 5 do 6</t>
  </si>
  <si>
    <t>możesz prowadzić biuro porad inwestycyjnych</t>
  </si>
  <si>
    <t>od 3 do 4</t>
  </si>
  <si>
    <t>pograj jeszcze trochę w tą grę, jeśli chcesz otworzyć biuro porad inwestycyjnych</t>
  </si>
  <si>
    <t>mniej, niż 3 punkty</t>
  </si>
  <si>
    <t>zerknij na rekomendacje powyżej i pomyśl co zrobić, by prowadzić biuro porad inwestycyjnych</t>
  </si>
  <si>
    <t>wpiszcie indywidualnie kwotę,
 którą trzeba ulokować
 z dokładnością do pełnych złotych</t>
  </si>
  <si>
    <t>czas lokaty w latach (Z)
(wpisz indywidualnie 
od 1 do 8)</t>
  </si>
  <si>
    <t>wpiszcie poniżej, indywidualnie, kwotę ulokowaną plus obliczone odsetki z dokładnością do pełnego złotego</t>
  </si>
  <si>
    <t xml:space="preserve">kwota lokaty  (X), którą chcecie podwoić
(wpisz, indywidualnie,  liczbę od 1000-10000 zł z dokładnością do 100 zł np. 6700 zł )
 </t>
  </si>
  <si>
    <r>
      <t xml:space="preserve">Ile  z odsetkami otrzymam, gdy ulokuję kwotę </t>
    </r>
    <r>
      <rPr>
        <b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charset val="238"/>
        <scheme val="minor"/>
      </rPr>
      <t xml:space="preserve"> 
w akcjach </t>
    </r>
    <r>
      <rPr>
        <b/>
        <sz val="11"/>
        <color theme="1"/>
        <rFont val="Calibri"/>
        <family val="2"/>
        <charset val="238"/>
        <scheme val="minor"/>
      </rPr>
      <t xml:space="preserve">Y
</t>
    </r>
    <r>
      <rPr>
        <sz val="11"/>
        <color theme="1"/>
        <rFont val="Calibri"/>
        <family val="2"/>
        <charset val="238"/>
        <scheme val="minor"/>
      </rPr>
      <t xml:space="preserve"> na okres </t>
    </r>
    <r>
      <rPr>
        <b/>
        <sz val="11"/>
        <color theme="1"/>
        <rFont val="Calibri"/>
        <family val="2"/>
        <charset val="238"/>
        <scheme val="minor"/>
      </rPr>
      <t>Z</t>
    </r>
    <r>
      <rPr>
        <sz val="11"/>
        <color theme="1"/>
        <rFont val="Calibri"/>
        <family val="2"/>
        <charset val="238"/>
        <scheme val="minor"/>
      </rPr>
      <t xml:space="preserve"> ?</t>
    </r>
  </si>
  <si>
    <r>
      <t xml:space="preserve">Ile z odsetkami otrzymam, gdy ulokuję kwotę </t>
    </r>
    <r>
      <rPr>
        <b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charset val="238"/>
        <scheme val="minor"/>
      </rPr>
      <t xml:space="preserve"> 
w akcjach </t>
    </r>
    <r>
      <rPr>
        <b/>
        <sz val="11"/>
        <color theme="1"/>
        <rFont val="Calibri"/>
        <family val="2"/>
        <charset val="238"/>
        <scheme val="minor"/>
      </rPr>
      <t xml:space="preserve">Y
</t>
    </r>
    <r>
      <rPr>
        <sz val="11"/>
        <color theme="1"/>
        <rFont val="Calibri"/>
        <family val="2"/>
        <charset val="238"/>
        <scheme val="minor"/>
      </rPr>
      <t xml:space="preserve"> na okres </t>
    </r>
    <r>
      <rPr>
        <b/>
        <sz val="11"/>
        <color theme="1"/>
        <rFont val="Calibri"/>
        <family val="2"/>
        <charset val="238"/>
        <scheme val="minor"/>
      </rPr>
      <t>Z</t>
    </r>
    <r>
      <rPr>
        <sz val="11"/>
        <color theme="1"/>
        <rFont val="Calibri"/>
        <family val="2"/>
        <charset val="238"/>
        <scheme val="minor"/>
      </rPr>
      <t xml:space="preserve"> ?</t>
    </r>
  </si>
  <si>
    <r>
      <t>P</t>
    </r>
    <r>
      <rPr>
        <b/>
        <vertAlign val="subscript"/>
        <sz val="16"/>
        <rFont val="Calibri"/>
        <family val="2"/>
        <charset val="238"/>
        <scheme val="minor"/>
      </rPr>
      <t>A</t>
    </r>
  </si>
  <si>
    <r>
      <t>P</t>
    </r>
    <r>
      <rPr>
        <b/>
        <vertAlign val="subscript"/>
        <sz val="16"/>
        <rFont val="Calibri"/>
        <family val="2"/>
        <charset val="238"/>
        <scheme val="minor"/>
      </rPr>
      <t>O</t>
    </r>
  </si>
  <si>
    <r>
      <rPr>
        <b/>
        <sz val="11"/>
        <color theme="1"/>
        <rFont val="Calibri"/>
        <family val="2"/>
        <scheme val="minor"/>
      </rPr>
      <t xml:space="preserve">Instrukcja
A) </t>
    </r>
    <r>
      <rPr>
        <sz val="11"/>
        <color theme="1"/>
        <rFont val="Calibri"/>
        <family val="2"/>
        <charset val="238"/>
        <scheme val="minor"/>
      </rPr>
      <t xml:space="preserve">Przed przystąpieniem do gry zapoznaj się z tabelą lokat, a następnie przejdź do zakładek 
     - tabela porad1, a później  - tabela porad2
</t>
    </r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Dla każdej porady wypełniamy kolorowe, puste pola 
    </t>
    </r>
    <r>
      <rPr>
        <sz val="14"/>
        <color theme="1"/>
        <rFont val="Calibri"/>
        <family val="2"/>
        <scheme val="minor"/>
      </rPr>
      <t xml:space="preserve">  </t>
    </r>
    <r>
      <rPr>
        <b/>
        <sz val="14"/>
        <color rgb="FFFF4757"/>
        <rFont val="Calibri"/>
        <family val="2"/>
        <scheme val="minor"/>
      </rPr>
      <t>różowe</t>
    </r>
    <r>
      <rPr>
        <sz val="14"/>
        <color theme="1"/>
        <rFont val="Calibri"/>
        <family val="2"/>
        <scheme val="minor"/>
      </rPr>
      <t xml:space="preserve"> ustalamy wspólnie</t>
    </r>
    <r>
      <rPr>
        <sz val="11"/>
        <color theme="1"/>
        <rFont val="Calibri"/>
        <family val="2"/>
        <scheme val="minor"/>
      </rPr>
      <t xml:space="preserve">
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EBE600"/>
        <rFont val="Calibri"/>
        <family val="2"/>
        <scheme val="minor"/>
      </rPr>
      <t xml:space="preserve"> </t>
    </r>
    <r>
      <rPr>
        <b/>
        <sz val="14"/>
        <color rgb="FFDBE125"/>
        <rFont val="Calibri"/>
        <family val="2"/>
        <scheme val="minor"/>
      </rPr>
      <t xml:space="preserve"> zielone </t>
    </r>
    <r>
      <rPr>
        <b/>
        <sz val="14"/>
        <color theme="1"/>
        <rFont val="Calibri"/>
        <family val="2"/>
        <scheme val="minor"/>
      </rPr>
      <t>-</t>
    </r>
    <r>
      <rPr>
        <sz val="14"/>
        <color theme="1"/>
        <rFont val="Calibri"/>
        <family val="2"/>
        <scheme val="minor"/>
      </rPr>
      <t xml:space="preserve"> wypełnia doradca I, 
    </t>
    </r>
    <r>
      <rPr>
        <sz val="14"/>
        <color rgb="FF137CC1"/>
        <rFont val="Calibri"/>
        <family val="2"/>
        <scheme val="minor"/>
      </rPr>
      <t xml:space="preserve"> </t>
    </r>
    <r>
      <rPr>
        <b/>
        <sz val="14"/>
        <color rgb="FF137CC1"/>
        <rFont val="Calibri"/>
        <family val="2"/>
        <scheme val="minor"/>
      </rPr>
      <t>niebieskie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- wypełnia doradca II 
   </t>
    </r>
    <r>
      <rPr>
        <sz val="14"/>
        <color rgb="FFFEB62C"/>
        <rFont val="Calibri"/>
        <family val="2"/>
        <scheme val="minor"/>
      </rPr>
      <t xml:space="preserve">  </t>
    </r>
    <r>
      <rPr>
        <b/>
        <sz val="14"/>
        <color rgb="FFFEB62C"/>
        <rFont val="Calibri"/>
        <family val="2"/>
        <scheme val="minor"/>
      </rPr>
      <t>pomarańczowe</t>
    </r>
    <r>
      <rPr>
        <sz val="14"/>
        <color theme="1"/>
        <rFont val="Calibri"/>
        <family val="2"/>
        <scheme val="minor"/>
      </rPr>
      <t xml:space="preserve"> - wypełnia doradca III</t>
    </r>
    <r>
      <rPr>
        <sz val="11"/>
        <color theme="1"/>
        <rFont val="Calibri"/>
        <family val="2"/>
        <scheme val="minor"/>
      </rPr>
      <t xml:space="preserve">
Powtarzamy te zasady w rundzie drugiej - rewanżowej
</t>
    </r>
  </si>
  <si>
    <r>
      <t xml:space="preserve">Instrukcja
A) Przed przystąpieniem do gry zapoznaj się z tabelą lokat, a następnie przejdź do zakładek : tabela porad1 i tabela porad2
B)Dla każdej porady wypełniamy kolorowe, puste pola 
    </t>
    </r>
    <r>
      <rPr>
        <b/>
        <sz val="14"/>
        <color theme="1"/>
        <rFont val="Calibri"/>
        <family val="2"/>
        <scheme val="minor"/>
      </rPr>
      <t xml:space="preserve">  </t>
    </r>
    <r>
      <rPr>
        <b/>
        <sz val="14"/>
        <color rgb="FFFF4757"/>
        <rFont val="Calibri"/>
        <family val="2"/>
        <scheme val="minor"/>
      </rPr>
      <t>różowe</t>
    </r>
    <r>
      <rPr>
        <b/>
        <sz val="14"/>
        <color theme="1"/>
        <rFont val="Calibri"/>
        <family val="2"/>
        <scheme val="minor"/>
      </rPr>
      <t xml:space="preserve"> ustalamy wspólnie
 </t>
    </r>
    <r>
      <rPr>
        <b/>
        <sz val="14"/>
        <color rgb="FFDBE125"/>
        <rFont val="Calibri"/>
        <family val="2"/>
        <scheme val="minor"/>
      </rPr>
      <t xml:space="preserve">    zielone</t>
    </r>
    <r>
      <rPr>
        <b/>
        <sz val="14"/>
        <color theme="1"/>
        <rFont val="Calibri"/>
        <family val="2"/>
        <scheme val="minor"/>
      </rPr>
      <t xml:space="preserve"> - wypełnia doradca I, 
     </t>
    </r>
    <r>
      <rPr>
        <b/>
        <sz val="14"/>
        <color rgb="FF137CC1"/>
        <rFont val="Calibri"/>
        <family val="2"/>
        <scheme val="minor"/>
      </rPr>
      <t>niebieskie</t>
    </r>
    <r>
      <rPr>
        <b/>
        <sz val="14"/>
        <color theme="1"/>
        <rFont val="Calibri"/>
        <family val="2"/>
        <scheme val="minor"/>
      </rPr>
      <t xml:space="preserve"> - wypełnia doradca II 
     </t>
    </r>
    <r>
      <rPr>
        <b/>
        <sz val="14"/>
        <color rgb="FFFEB62C"/>
        <rFont val="Calibri"/>
        <family val="2"/>
        <scheme val="minor"/>
      </rPr>
      <t>pomarańczowe</t>
    </r>
    <r>
      <rPr>
        <b/>
        <sz val="14"/>
        <color theme="1"/>
        <rFont val="Calibri"/>
        <family val="2"/>
        <scheme val="minor"/>
      </rPr>
      <t xml:space="preserve"> - wypełnia doradca III</t>
    </r>
    <r>
      <rPr>
        <b/>
        <sz val="11"/>
        <color theme="1"/>
        <rFont val="Calibri"/>
        <family val="2"/>
        <charset val="238"/>
        <scheme val="minor"/>
      </rPr>
      <t xml:space="preserve">
Powtarzamy te zasady w rundzie drugiej - rewanżowej</t>
    </r>
  </si>
  <si>
    <r>
      <rPr>
        <sz val="12"/>
        <color rgb="FFF7F7F7"/>
        <rFont val="Calibri"/>
        <family val="2"/>
        <scheme val="minor"/>
      </rPr>
      <t>Witaj w grze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6"/>
        <color rgb="FFFF4757"/>
        <rFont val="Calibri"/>
        <family val="2"/>
        <scheme val="minor"/>
      </rPr>
      <t>Zostań doradcą inwestycyjnym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sz val="12"/>
        <color rgb="FFF7F7F7"/>
        <rFont val="Calibri"/>
        <family val="2"/>
        <scheme val="minor"/>
      </rPr>
      <t>Gra przeznaczona jest dla trzech osób i składa się z dwóch rund.
Dzięki grze możesz poćwiczyć i sprawdzić umiejętności  matematyczne
niezbędne do prowadzenia biura doradztwa inwestycyjnego.
Przed rozpoczęciem gry zapoznaj się z instrukcją i poszczególnymi tabelami.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</si>
</sst>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rgb="FFFF4757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vertAlign val="subscript"/>
      <sz val="16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rgb="FFEBE600"/>
      <name val="Calibri"/>
      <family val="2"/>
      <scheme val="minor"/>
    </font>
    <font>
      <b/>
      <sz val="14"/>
      <color rgb="FFDBE125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137CC1"/>
      <name val="Calibri"/>
      <family val="2"/>
      <scheme val="minor"/>
    </font>
    <font>
      <b/>
      <sz val="14"/>
      <color rgb="FF137CC1"/>
      <name val="Calibri"/>
      <family val="2"/>
      <scheme val="minor"/>
    </font>
    <font>
      <sz val="14"/>
      <color rgb="FFFEB62C"/>
      <name val="Calibri"/>
      <family val="2"/>
      <scheme val="minor"/>
    </font>
    <font>
      <b/>
      <sz val="14"/>
      <color rgb="FFFEB62C"/>
      <name val="Calibri"/>
      <family val="2"/>
      <scheme val="minor"/>
    </font>
    <font>
      <b/>
      <sz val="14"/>
      <color rgb="FFFF4757"/>
      <name val="Calibri"/>
      <family val="2"/>
      <scheme val="minor"/>
    </font>
    <font>
      <b/>
      <sz val="11"/>
      <color rgb="FFFF4757"/>
      <name val="Calibri"/>
      <family val="2"/>
      <charset val="238"/>
      <scheme val="minor"/>
    </font>
    <font>
      <b/>
      <sz val="18"/>
      <color rgb="FFF7F7F7"/>
      <name val="Calibri"/>
      <family val="2"/>
      <charset val="238"/>
      <scheme val="minor"/>
    </font>
    <font>
      <sz val="12"/>
      <color rgb="FFF7F7F7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7F7F7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ED85C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4757"/>
        <bgColor indexed="64"/>
      </patternFill>
    </fill>
    <fill>
      <patternFill patternType="solid">
        <fgColor rgb="FFDBE125"/>
        <bgColor indexed="64"/>
      </patternFill>
    </fill>
    <fill>
      <patternFill patternType="solid">
        <fgColor rgb="FF137CC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EB62C"/>
        <bgColor indexed="64"/>
      </patternFill>
    </fill>
    <fill>
      <patternFill patternType="solid">
        <fgColor rgb="FF5C5C5C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dotted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dotted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dotted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dotted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4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0" xfId="0" applyFill="1"/>
    <xf numFmtId="0" fontId="8" fillId="0" borderId="17" xfId="0" applyFont="1" applyBorder="1"/>
    <xf numFmtId="0" fontId="8" fillId="0" borderId="2" xfId="0" applyFont="1" applyBorder="1"/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9" fontId="0" fillId="2" borderId="37" xfId="0" applyNumberFormat="1" applyFill="1" applyBorder="1" applyAlignment="1">
      <alignment horizontal="center" vertical="center"/>
    </xf>
    <xf numFmtId="9" fontId="0" fillId="3" borderId="38" xfId="0" applyNumberForma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9" fontId="0" fillId="8" borderId="37" xfId="0" applyNumberForma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9" fontId="0" fillId="6" borderId="37" xfId="0" applyNumberForma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 textRotation="180" wrapText="1"/>
    </xf>
    <xf numFmtId="0" fontId="3" fillId="9" borderId="56" xfId="0" applyFont="1" applyFill="1" applyBorder="1" applyAlignment="1">
      <alignment horizontal="center" vertical="center" wrapText="1"/>
    </xf>
    <xf numFmtId="0" fontId="3" fillId="10" borderId="56" xfId="0" applyFont="1" applyFill="1" applyBorder="1" applyAlignment="1">
      <alignment horizontal="center" vertical="center" wrapText="1"/>
    </xf>
    <xf numFmtId="0" fontId="3" fillId="12" borderId="57" xfId="0" applyFont="1" applyFill="1" applyBorder="1" applyAlignment="1">
      <alignment horizontal="center" vertical="center" wrapText="1"/>
    </xf>
    <xf numFmtId="0" fontId="0" fillId="0" borderId="0" xfId="0" applyBorder="1"/>
    <xf numFmtId="0" fontId="27" fillId="13" borderId="40" xfId="0" applyFont="1" applyFill="1" applyBorder="1" applyAlignment="1">
      <alignment horizontal="center" vertical="top" wrapText="1"/>
    </xf>
    <xf numFmtId="0" fontId="10" fillId="13" borderId="40" xfId="0" applyFont="1" applyFill="1" applyBorder="1" applyAlignment="1">
      <alignment horizontal="center" vertical="top"/>
    </xf>
    <xf numFmtId="0" fontId="10" fillId="13" borderId="39" xfId="0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center" textRotation="180" wrapText="1"/>
    </xf>
    <xf numFmtId="0" fontId="3" fillId="0" borderId="35" xfId="0" applyFont="1" applyBorder="1" applyAlignment="1">
      <alignment horizontal="center" vertical="center" textRotation="180" wrapText="1"/>
    </xf>
    <xf numFmtId="0" fontId="3" fillId="7" borderId="30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top" wrapText="1"/>
    </xf>
    <xf numFmtId="0" fontId="2" fillId="11" borderId="42" xfId="0" applyFont="1" applyFill="1" applyBorder="1" applyAlignment="1">
      <alignment horizontal="center" vertical="top" wrapText="1"/>
    </xf>
    <xf numFmtId="0" fontId="2" fillId="11" borderId="43" xfId="0" applyFont="1" applyFill="1" applyBorder="1" applyAlignment="1">
      <alignment horizontal="center" vertical="top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3" fillId="11" borderId="47" xfId="0" applyFont="1" applyFill="1" applyBorder="1" applyAlignment="1">
      <alignment horizontal="center" wrapText="1"/>
    </xf>
    <xf numFmtId="0" fontId="3" fillId="11" borderId="21" xfId="0" applyFont="1" applyFill="1" applyBorder="1" applyAlignment="1">
      <alignment horizontal="center"/>
    </xf>
    <xf numFmtId="0" fontId="3" fillId="11" borderId="48" xfId="0" applyFont="1" applyFill="1" applyBorder="1" applyAlignment="1">
      <alignment horizontal="center"/>
    </xf>
    <xf numFmtId="0" fontId="3" fillId="11" borderId="49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50" xfId="0" applyFont="1" applyFill="1" applyBorder="1" applyAlignment="1">
      <alignment horizontal="center"/>
    </xf>
    <xf numFmtId="0" fontId="3" fillId="11" borderId="51" xfId="0" applyFont="1" applyFill="1" applyBorder="1" applyAlignment="1">
      <alignment horizontal="center"/>
    </xf>
    <xf numFmtId="0" fontId="3" fillId="11" borderId="52" xfId="0" applyFont="1" applyFill="1" applyBorder="1" applyAlignment="1">
      <alignment horizontal="center"/>
    </xf>
    <xf numFmtId="0" fontId="3" fillId="11" borderId="5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5" fillId="13" borderId="20" xfId="0" applyFont="1" applyFill="1" applyBorder="1" applyAlignment="1">
      <alignment horizontal="center" vertical="center"/>
    </xf>
    <xf numFmtId="0" fontId="25" fillId="13" borderId="0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180" wrapText="1"/>
    </xf>
    <xf numFmtId="0" fontId="3" fillId="0" borderId="8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textRotation="180" wrapText="1"/>
    </xf>
    <xf numFmtId="0" fontId="24" fillId="0" borderId="3" xfId="0" applyFont="1" applyBorder="1" applyAlignment="1">
      <alignment horizontal="center" vertical="center" textRotation="180" wrapText="1"/>
    </xf>
    <xf numFmtId="0" fontId="24" fillId="0" borderId="2" xfId="0" applyFont="1" applyBorder="1" applyAlignment="1">
      <alignment horizontal="center" vertical="center" textRotation="180" wrapText="1"/>
    </xf>
    <xf numFmtId="0" fontId="28" fillId="13" borderId="58" xfId="0" applyFont="1" applyFill="1" applyBorder="1" applyAlignment="1">
      <alignment horizontal="center" vertical="center"/>
    </xf>
    <xf numFmtId="0" fontId="24" fillId="13" borderId="58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 wrapText="1"/>
    </xf>
    <xf numFmtId="0" fontId="28" fillId="13" borderId="58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4757"/>
      <color rgb="FF5C5C5C"/>
      <color rgb="FFF7F7F7"/>
      <color rgb="FFFEB62C"/>
      <color rgb="FF137CC1"/>
      <color rgb="FFDBE125"/>
      <color rgb="FFEBE600"/>
      <color rgb="FFE2E2E2"/>
      <color rgb="FFDED85C"/>
      <color rgb="FFB9C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28</xdr:row>
      <xdr:rowOff>142875</xdr:rowOff>
    </xdr:to>
    <xdr:pic>
      <xdr:nvPicPr>
        <xdr:cNvPr id="5" name="Obraz 4" descr="layout_koni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753600" cy="5476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toring/TemplateT&#322;umaczenie_24_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ropdownlists"/>
    </sheetNames>
    <sheetDataSet>
      <sheetData sheetId="0"/>
      <sheetData sheetId="1">
        <row r="2">
          <cell r="B2">
            <v>0</v>
          </cell>
        </row>
        <row r="3">
          <cell r="B3">
            <v>1</v>
          </cell>
          <cell r="D3" t="str">
            <v>Natuurlijk</v>
          </cell>
        </row>
        <row r="4">
          <cell r="B4">
            <v>2</v>
          </cell>
          <cell r="D4" t="str">
            <v>Geheel</v>
          </cell>
        </row>
        <row r="5">
          <cell r="B5">
            <v>3</v>
          </cell>
          <cell r="D5" t="str">
            <v>Rationaal</v>
          </cell>
        </row>
        <row r="6">
          <cell r="B6">
            <v>4</v>
          </cell>
          <cell r="D6" t="str">
            <v>Irrationaal</v>
          </cell>
        </row>
        <row r="7">
          <cell r="B7">
            <v>5</v>
          </cell>
          <cell r="D7" t="str">
            <v>Reëel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4757"/>
  </sheetPr>
  <dimension ref="A1:H16"/>
  <sheetViews>
    <sheetView tabSelected="1" workbookViewId="0">
      <selection activeCell="F13" sqref="F13"/>
    </sheetView>
  </sheetViews>
  <sheetFormatPr defaultRowHeight="15"/>
  <cols>
    <col min="1" max="1" width="9.140625" customWidth="1"/>
    <col min="3" max="3" width="15.42578125" customWidth="1"/>
    <col min="4" max="4" width="9.85546875" customWidth="1"/>
    <col min="5" max="5" width="11.42578125" customWidth="1"/>
    <col min="6" max="6" width="12.85546875" customWidth="1"/>
    <col min="7" max="7" width="10.42578125" bestFit="1" customWidth="1"/>
    <col min="8" max="8" width="93.85546875" customWidth="1"/>
    <col min="9" max="9" width="21.85546875" customWidth="1"/>
    <col min="12" max="12" width="15.42578125" customWidth="1"/>
    <col min="16" max="16" width="12" customWidth="1"/>
    <col min="17" max="17" width="10.42578125" customWidth="1"/>
    <col min="18" max="18" width="11" customWidth="1"/>
    <col min="19" max="19" width="10.85546875" customWidth="1"/>
  </cols>
  <sheetData>
    <row r="1" spans="1:8" ht="112.5" customHeight="1" thickBot="1">
      <c r="A1" s="65" t="s">
        <v>48</v>
      </c>
      <c r="B1" s="66"/>
      <c r="C1" s="66"/>
      <c r="D1" s="66"/>
      <c r="E1" s="66"/>
      <c r="F1" s="66"/>
      <c r="G1" s="67"/>
      <c r="H1" s="73" t="s">
        <v>46</v>
      </c>
    </row>
    <row r="2" spans="1:8" ht="21.75" customHeight="1" thickTop="1" thickBot="1">
      <c r="A2" s="70" t="s">
        <v>7</v>
      </c>
      <c r="B2" s="71"/>
      <c r="C2" s="71"/>
      <c r="D2" s="71"/>
      <c r="E2" s="71"/>
      <c r="F2" s="71"/>
      <c r="G2" s="72"/>
      <c r="H2" s="74"/>
    </row>
    <row r="3" spans="1:8" ht="35.1" customHeight="1">
      <c r="A3" s="68" t="s">
        <v>6</v>
      </c>
      <c r="B3" s="32" t="s">
        <v>44</v>
      </c>
      <c r="C3" s="21" t="s">
        <v>1</v>
      </c>
      <c r="D3" s="28" t="s">
        <v>2</v>
      </c>
      <c r="E3" s="30" t="s">
        <v>3</v>
      </c>
      <c r="F3" s="6" t="s">
        <v>4</v>
      </c>
      <c r="G3" s="24" t="s">
        <v>5</v>
      </c>
      <c r="H3" s="74"/>
    </row>
    <row r="4" spans="1:8" ht="35.1" customHeight="1" thickBot="1">
      <c r="A4" s="69"/>
      <c r="B4" s="33" t="s">
        <v>45</v>
      </c>
      <c r="C4" s="25" t="s">
        <v>0</v>
      </c>
      <c r="D4" s="29">
        <v>0.1</v>
      </c>
      <c r="E4" s="31">
        <v>0.2</v>
      </c>
      <c r="F4" s="26">
        <v>0.3</v>
      </c>
      <c r="G4" s="27">
        <v>0.4</v>
      </c>
      <c r="H4" s="75"/>
    </row>
    <row r="5" spans="1:8" ht="49.5" customHeight="1" thickTop="1"/>
    <row r="6" spans="1:8" ht="41.25" customHeight="1"/>
    <row r="7" spans="1:8" ht="39.75" customHeight="1"/>
    <row r="16" spans="1:8">
      <c r="H16">
        <v>10</v>
      </c>
    </row>
  </sheetData>
  <mergeCells count="4">
    <mergeCell ref="A1:G1"/>
    <mergeCell ref="A3:A4"/>
    <mergeCell ref="A2:G2"/>
    <mergeCell ref="H1:H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"/>
  <sheetViews>
    <sheetView workbookViewId="0">
      <selection activeCell="N5" sqref="N5"/>
    </sheetView>
  </sheetViews>
  <sheetFormatPr defaultRowHeight="15"/>
  <cols>
    <col min="2" max="2" width="22.5703125" customWidth="1"/>
    <col min="3" max="3" width="31.5703125" customWidth="1"/>
    <col min="4" max="4" width="17.28515625" customWidth="1"/>
    <col min="5" max="5" width="6.28515625" customWidth="1"/>
    <col min="6" max="6" width="20.42578125" customWidth="1"/>
    <col min="10" max="10" width="11.5703125" customWidth="1"/>
    <col min="11" max="11" width="9.28515625" customWidth="1"/>
    <col min="12" max="12" width="9.5703125" customWidth="1"/>
    <col min="13" max="13" width="9.42578125" customWidth="1"/>
  </cols>
  <sheetData>
    <row r="1" spans="1:15" ht="33.75" customHeight="1" thickBo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5"/>
      <c r="K1" s="95"/>
      <c r="L1" s="95"/>
      <c r="M1" s="95"/>
    </row>
    <row r="2" spans="1:15" ht="36" customHeight="1">
      <c r="A2" s="57" t="s">
        <v>23</v>
      </c>
      <c r="B2" s="56" t="s">
        <v>24</v>
      </c>
      <c r="C2" s="133" t="s">
        <v>8</v>
      </c>
      <c r="D2" s="133"/>
      <c r="E2" s="133"/>
      <c r="F2" s="133"/>
      <c r="G2" s="37" t="s">
        <v>9</v>
      </c>
      <c r="H2" s="40" t="s">
        <v>10</v>
      </c>
      <c r="I2" s="53" t="s">
        <v>11</v>
      </c>
      <c r="J2" s="131" t="s">
        <v>12</v>
      </c>
      <c r="K2" s="125" t="s">
        <v>16</v>
      </c>
      <c r="L2" s="126"/>
      <c r="M2" s="127"/>
    </row>
    <row r="3" spans="1:15" ht="75.75" customHeight="1" thickBot="1">
      <c r="A3" s="128">
        <v>1</v>
      </c>
      <c r="B3" s="129" t="s">
        <v>42</v>
      </c>
      <c r="C3" s="58" t="s">
        <v>18</v>
      </c>
      <c r="D3" s="58" t="s">
        <v>14</v>
      </c>
      <c r="E3" s="58" t="s">
        <v>13</v>
      </c>
      <c r="F3" s="58" t="s">
        <v>15</v>
      </c>
      <c r="G3" s="130" t="s">
        <v>40</v>
      </c>
      <c r="H3" s="130"/>
      <c r="I3" s="98"/>
      <c r="J3" s="132"/>
      <c r="K3" s="38" t="s">
        <v>9</v>
      </c>
      <c r="L3" s="44" t="s">
        <v>10</v>
      </c>
      <c r="M3" s="48" t="s">
        <v>11</v>
      </c>
    </row>
    <row r="4" spans="1:15" ht="37.5" customHeight="1" thickBot="1">
      <c r="A4" s="128"/>
      <c r="B4" s="129"/>
      <c r="C4" s="34"/>
      <c r="D4" s="34"/>
      <c r="E4" s="1" t="str">
        <f>IF(D4="","",IF(D4="standard",10,IF(D4="srebrne",20,IF(D4="złote",30,IF(D4="platynowe",40,"błąd")))))</f>
        <v/>
      </c>
      <c r="F4" s="34"/>
      <c r="G4" s="36"/>
      <c r="H4" s="41"/>
      <c r="I4" s="46"/>
      <c r="J4" s="17" t="str">
        <f>IF(OR(C4="",D4="",F4="",G4="",H4="",I4=""),"",IF(F4=1,ROUND((1+E4/100)*C4,0),IF(F4=2,ROUND((1+E4/100)*(1+E4/100)*C4,0),IF(F4=3,ROUND((1+E4/100)*(1+E4/100)*(1+E4/100)*C4,0),"zły czas lokaty"))))</f>
        <v/>
      </c>
      <c r="K4" s="54" t="str">
        <f>IF(OR(G$4="",$J4=""),"",IF(G$4=$J4,1,0))</f>
        <v/>
      </c>
      <c r="L4" s="54" t="str">
        <f>IF(OR(H$4="",$J4=""),"",IF(H$4=$J4,1,0))</f>
        <v/>
      </c>
      <c r="M4" s="54" t="str">
        <f>IF(OR(I$4="",$J4=""),"",IF(I$4=$J4,1,0))</f>
        <v/>
      </c>
    </row>
    <row r="5" spans="1:15" ht="73.5" customHeight="1" thickBot="1">
      <c r="A5" s="128">
        <v>2</v>
      </c>
      <c r="B5" s="129" t="s">
        <v>17</v>
      </c>
      <c r="C5" s="58" t="s">
        <v>19</v>
      </c>
      <c r="D5" s="58" t="s">
        <v>14</v>
      </c>
      <c r="E5" s="58" t="s">
        <v>13</v>
      </c>
      <c r="F5" s="58" t="s">
        <v>15</v>
      </c>
      <c r="G5" s="130" t="s">
        <v>38</v>
      </c>
      <c r="H5" s="130"/>
      <c r="I5" s="98"/>
      <c r="J5" s="60" t="s">
        <v>12</v>
      </c>
      <c r="K5" s="61" t="s">
        <v>9</v>
      </c>
      <c r="L5" s="62" t="s">
        <v>10</v>
      </c>
      <c r="M5" s="63" t="s">
        <v>11</v>
      </c>
    </row>
    <row r="6" spans="1:15" ht="38.25" customHeight="1">
      <c r="A6" s="128"/>
      <c r="B6" s="128"/>
      <c r="C6" s="35"/>
      <c r="D6" s="35"/>
      <c r="E6" s="56" t="str">
        <f>IF(D6="","",IF(D6="standard",10,IF(D6="srebrne",20,IF(D6="złote",30,IF(D6="platynowe",40,"błąd")))))</f>
        <v/>
      </c>
      <c r="F6" s="35"/>
      <c r="G6" s="36"/>
      <c r="H6" s="41"/>
      <c r="I6" s="47"/>
      <c r="J6" s="59" t="str">
        <f>IF(OR(C6="",D6="",F6="",G6="",H6="",I6=""),"",IF(F6=1,ROUND(C6/(1+E6/100),0),IF(F6=2,ROUND(C6/(1+E6/100)/(1+E6/100),0),IF(F6=3,ROUND(C6/(1+E6/100)/(1+E6/100)/(1+E6/100),0),"zły czas lokaty"))))</f>
        <v/>
      </c>
      <c r="K6" s="55" t="str">
        <f>IF(OR(G$6="",$J6=""),"",IF(G$6=$J6,1,0))</f>
        <v/>
      </c>
      <c r="L6" s="55" t="str">
        <f>IF(OR(H$6="",$J6=""),"",IF(H$6=$J6,1,0))</f>
        <v/>
      </c>
      <c r="M6" s="55" t="str">
        <f>IF(OR(I$6="",$J6=""),"",IF(I$6=$J6,1,0))</f>
        <v/>
      </c>
    </row>
    <row r="7" spans="1:15" ht="87" customHeight="1" thickBot="1">
      <c r="A7" s="110">
        <v>3</v>
      </c>
      <c r="B7" s="113" t="s">
        <v>20</v>
      </c>
      <c r="C7" s="58" t="s">
        <v>41</v>
      </c>
      <c r="D7" s="58" t="s">
        <v>14</v>
      </c>
      <c r="E7" s="58" t="s">
        <v>13</v>
      </c>
      <c r="F7" s="76"/>
      <c r="G7" s="98" t="s">
        <v>39</v>
      </c>
      <c r="H7" s="99"/>
      <c r="I7" s="100"/>
      <c r="J7" s="116" t="s">
        <v>22</v>
      </c>
      <c r="K7" s="117"/>
      <c r="L7" s="118"/>
      <c r="M7" s="16" t="s">
        <v>21</v>
      </c>
    </row>
    <row r="8" spans="1:15" ht="30.75" customHeight="1">
      <c r="A8" s="111"/>
      <c r="B8" s="114"/>
      <c r="C8" s="39"/>
      <c r="D8" s="36"/>
      <c r="E8" s="5" t="str">
        <f>IF(D8="","",IF(D8="standard",10,IF(D8="srebrne",20,IF(D8="złote",30,IF(D8="platynowe",40,"błąd")))))</f>
        <v/>
      </c>
      <c r="F8" s="77"/>
      <c r="G8" s="101"/>
      <c r="H8" s="104"/>
      <c r="I8" s="107"/>
      <c r="J8" s="10" t="str">
        <f>IF(OR(C8="",G$8="",H$8="",I$8="",$D$8="",$D$9="",$D$10=""),"",tabela_porad1!C8*1.96)</f>
        <v/>
      </c>
      <c r="K8" s="119" t="s">
        <v>9</v>
      </c>
      <c r="L8" s="120"/>
      <c r="M8" s="11" t="str">
        <f>IF(OR(J$8="",J$9="",J$10=""),"",IF(AND(D8="platynowe",G8=2),1,0))</f>
        <v/>
      </c>
      <c r="O8" s="7"/>
    </row>
    <row r="9" spans="1:15" ht="32.25" customHeight="1">
      <c r="A9" s="111"/>
      <c r="B9" s="114"/>
      <c r="C9" s="43"/>
      <c r="D9" s="42"/>
      <c r="E9" s="5" t="str">
        <f t="shared" ref="E9:E10" si="0">IF(D9="","",IF(D9="standard",10,IF(D9="srebrne",20,IF(D9="złote",30,IF(D9="platynowe",40,"błąd")))))</f>
        <v/>
      </c>
      <c r="F9" s="77"/>
      <c r="G9" s="102"/>
      <c r="H9" s="105"/>
      <c r="I9" s="108"/>
      <c r="J9" s="12" t="str">
        <f>IF(OR(C9="",G$8="",H$8="",I$8="",$D$8="",$D$9="",$D$10=""),"",tabela_porad1!C9*1.96)</f>
        <v/>
      </c>
      <c r="K9" s="121" t="s">
        <v>10</v>
      </c>
      <c r="L9" s="122"/>
      <c r="M9" s="13" t="str">
        <f>IF(OR(J$8="",J$9="",J$10=""),"",IF(AND(D9="platynowe",H8=2),1,0))</f>
        <v/>
      </c>
    </row>
    <row r="10" spans="1:15" ht="30.75" customHeight="1" thickBot="1">
      <c r="A10" s="112"/>
      <c r="B10" s="115"/>
      <c r="C10" s="50"/>
      <c r="D10" s="49"/>
      <c r="E10" s="5" t="str">
        <f t="shared" si="0"/>
        <v/>
      </c>
      <c r="F10" s="78"/>
      <c r="G10" s="103"/>
      <c r="H10" s="106"/>
      <c r="I10" s="109"/>
      <c r="J10" s="14" t="str">
        <f>IF(OR(C10="",G$8="",H$8="",I$8="",$D$8="",$D$9="",$D$10=""),"",tabela_porad1!C10*1.96)</f>
        <v/>
      </c>
      <c r="K10" s="123" t="s">
        <v>11</v>
      </c>
      <c r="L10" s="124"/>
      <c r="M10" s="15" t="str">
        <f>IF(OR(J$8="",J$9="",J$10=""),"",IF(AND(D10="platynowe",I8=2),1,0))</f>
        <v/>
      </c>
    </row>
    <row r="11" spans="1:15" ht="45" customHeight="1" thickBot="1">
      <c r="A11" s="79" t="s">
        <v>47</v>
      </c>
      <c r="B11" s="80"/>
      <c r="C11" s="80"/>
      <c r="D11" s="80"/>
      <c r="E11" s="80"/>
      <c r="F11" s="80"/>
      <c r="G11" s="81"/>
      <c r="H11" s="64"/>
      <c r="I11" s="92" t="s">
        <v>26</v>
      </c>
      <c r="J11" s="93"/>
      <c r="K11" s="96" t="s">
        <v>9</v>
      </c>
      <c r="L11" s="97"/>
      <c r="M11" s="9" t="str">
        <f>IF(M8="","",K4+K6+M8)</f>
        <v/>
      </c>
    </row>
    <row r="12" spans="1:15" ht="45" customHeight="1" thickBot="1">
      <c r="A12" s="82"/>
      <c r="B12" s="83"/>
      <c r="C12" s="83"/>
      <c r="D12" s="83"/>
      <c r="E12" s="83"/>
      <c r="F12" s="83"/>
      <c r="G12" s="84"/>
      <c r="H12" s="64"/>
      <c r="I12" s="92"/>
      <c r="J12" s="93"/>
      <c r="K12" s="88" t="s">
        <v>10</v>
      </c>
      <c r="L12" s="89"/>
      <c r="M12" s="8" t="str">
        <f>IF(M9="","",L4+L6+M9)</f>
        <v/>
      </c>
    </row>
    <row r="13" spans="1:15" ht="45" customHeight="1" thickBot="1">
      <c r="A13" s="85"/>
      <c r="B13" s="86"/>
      <c r="C13" s="86"/>
      <c r="D13" s="86"/>
      <c r="E13" s="86"/>
      <c r="F13" s="86"/>
      <c r="G13" s="87"/>
      <c r="H13" s="64"/>
      <c r="I13" s="92"/>
      <c r="J13" s="93"/>
      <c r="K13" s="90" t="s">
        <v>11</v>
      </c>
      <c r="L13" s="91"/>
      <c r="M13" s="8" t="str">
        <f>IF(M10="","",M4+M6+M10)</f>
        <v/>
      </c>
    </row>
  </sheetData>
  <mergeCells count="26">
    <mergeCell ref="J2:J3"/>
    <mergeCell ref="B3:B4"/>
    <mergeCell ref="A3:A4"/>
    <mergeCell ref="C2:F2"/>
    <mergeCell ref="G3:I3"/>
    <mergeCell ref="A1:M1"/>
    <mergeCell ref="K11:L11"/>
    <mergeCell ref="G7:I7"/>
    <mergeCell ref="G8:G10"/>
    <mergeCell ref="H8:H10"/>
    <mergeCell ref="I8:I10"/>
    <mergeCell ref="A7:A10"/>
    <mergeCell ref="B7:B10"/>
    <mergeCell ref="J7:L7"/>
    <mergeCell ref="K8:L8"/>
    <mergeCell ref="K9:L9"/>
    <mergeCell ref="K10:L10"/>
    <mergeCell ref="K2:M2"/>
    <mergeCell ref="A5:A6"/>
    <mergeCell ref="B5:B6"/>
    <mergeCell ref="G5:I5"/>
    <mergeCell ref="F7:F10"/>
    <mergeCell ref="A11:G13"/>
    <mergeCell ref="K12:L12"/>
    <mergeCell ref="K13:L13"/>
    <mergeCell ref="I11:J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"/>
  <sheetViews>
    <sheetView workbookViewId="0">
      <selection activeCell="E21" sqref="E21"/>
    </sheetView>
  </sheetViews>
  <sheetFormatPr defaultRowHeight="15"/>
  <cols>
    <col min="2" max="2" width="22.5703125" customWidth="1"/>
    <col min="3" max="3" width="31.5703125" customWidth="1"/>
    <col min="4" max="4" width="17.28515625" customWidth="1"/>
    <col min="5" max="5" width="6.28515625" customWidth="1"/>
    <col min="6" max="6" width="20.42578125" customWidth="1"/>
    <col min="10" max="10" width="11.5703125" customWidth="1"/>
    <col min="11" max="11" width="9.28515625" customWidth="1"/>
    <col min="12" max="12" width="9.5703125" customWidth="1"/>
    <col min="13" max="13" width="9.42578125" customWidth="1"/>
  </cols>
  <sheetData>
    <row r="1" spans="1:15" ht="33.75" customHeight="1" thickBot="1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5"/>
      <c r="K1" s="95"/>
      <c r="L1" s="95"/>
      <c r="M1" s="95"/>
    </row>
    <row r="2" spans="1:15" ht="36" customHeight="1">
      <c r="A2" s="4" t="s">
        <v>23</v>
      </c>
      <c r="B2" s="3" t="s">
        <v>24</v>
      </c>
      <c r="C2" s="133" t="s">
        <v>8</v>
      </c>
      <c r="D2" s="133"/>
      <c r="E2" s="133"/>
      <c r="F2" s="133"/>
      <c r="G2" s="37" t="s">
        <v>9</v>
      </c>
      <c r="H2" s="40" t="s">
        <v>10</v>
      </c>
      <c r="I2" s="45" t="s">
        <v>11</v>
      </c>
      <c r="J2" s="131" t="s">
        <v>12</v>
      </c>
      <c r="K2" s="125" t="s">
        <v>16</v>
      </c>
      <c r="L2" s="126"/>
      <c r="M2" s="127"/>
    </row>
    <row r="3" spans="1:15" ht="75.75" thickBot="1">
      <c r="A3" s="128">
        <v>4</v>
      </c>
      <c r="B3" s="129" t="s">
        <v>43</v>
      </c>
      <c r="C3" s="2" t="s">
        <v>18</v>
      </c>
      <c r="D3" s="2" t="s">
        <v>14</v>
      </c>
      <c r="E3" s="2" t="s">
        <v>13</v>
      </c>
      <c r="F3" s="2" t="s">
        <v>15</v>
      </c>
      <c r="G3" s="130" t="s">
        <v>40</v>
      </c>
      <c r="H3" s="130"/>
      <c r="I3" s="98"/>
      <c r="J3" s="132"/>
      <c r="K3" s="38" t="s">
        <v>9</v>
      </c>
      <c r="L3" s="44" t="s">
        <v>10</v>
      </c>
      <c r="M3" s="48" t="s">
        <v>11</v>
      </c>
    </row>
    <row r="4" spans="1:15" ht="37.5" customHeight="1" thickBot="1">
      <c r="A4" s="128"/>
      <c r="B4" s="129"/>
      <c r="C4" s="34"/>
      <c r="D4" s="34"/>
      <c r="E4" s="1" t="str">
        <f>IF(D4="","",IF(D4="standard",10,IF(D4="srebrne",20,IF(D4="złote",30,IF(D4="platynowe",40,"błąd")))))</f>
        <v/>
      </c>
      <c r="F4" s="34"/>
      <c r="G4" s="36"/>
      <c r="H4" s="41"/>
      <c r="I4" s="46"/>
      <c r="J4" s="17" t="str">
        <f>IF(OR(C4="",D4="",F4="",G4="",H4="",I4=""),"",IF(F4=1,ROUND((1+E4/100)*C4,0),IF(F4=2,ROUND((1+E4/100)*(1+E4/100)*C4,0),IF(F4=3,ROUND((1+E4/100)*(1+E4/100)*(1+E4/100)*C4,0),"zły czas lokaty"))))</f>
        <v/>
      </c>
      <c r="K4" s="18" t="str">
        <f>IF(OR(G$4="",$J4=""),"",IF(G$4=$J4,1,0))</f>
        <v/>
      </c>
      <c r="L4" s="22" t="str">
        <f t="shared" ref="L4:M4" si="0">IF(OR(H$4="",$J4=""),"",IF(H$4=$J4,1,0))</f>
        <v/>
      </c>
      <c r="M4" s="22" t="str">
        <f t="shared" si="0"/>
        <v/>
      </c>
    </row>
    <row r="5" spans="1:15" ht="73.5" customHeight="1" thickBot="1">
      <c r="A5" s="128">
        <v>5</v>
      </c>
      <c r="B5" s="129" t="s">
        <v>17</v>
      </c>
      <c r="C5" s="2" t="s">
        <v>19</v>
      </c>
      <c r="D5" s="2" t="s">
        <v>14</v>
      </c>
      <c r="E5" s="2" t="s">
        <v>13</v>
      </c>
      <c r="F5" s="2" t="s">
        <v>15</v>
      </c>
      <c r="G5" s="130" t="s">
        <v>38</v>
      </c>
      <c r="H5" s="130"/>
      <c r="I5" s="98"/>
      <c r="J5" s="60" t="s">
        <v>12</v>
      </c>
      <c r="K5" s="61" t="s">
        <v>9</v>
      </c>
      <c r="L5" s="62" t="s">
        <v>10</v>
      </c>
      <c r="M5" s="63" t="s">
        <v>11</v>
      </c>
    </row>
    <row r="6" spans="1:15" ht="38.25" customHeight="1">
      <c r="A6" s="128"/>
      <c r="B6" s="128"/>
      <c r="C6" s="35"/>
      <c r="D6" s="35"/>
      <c r="E6" s="3" t="str">
        <f>IF(D6="","",IF(D6="standard",10,IF(D6="srebrne",20,IF(D6="złote",30,IF(D6="platynowe",40,"błąd")))))</f>
        <v/>
      </c>
      <c r="F6" s="35"/>
      <c r="G6" s="36"/>
      <c r="H6" s="41"/>
      <c r="I6" s="47"/>
      <c r="J6" s="59" t="str">
        <f>IF(OR(C6="",D6="",F6="",G6="",H6="",I6=""),"",IF(F6=1,ROUND(C6/(1+E6/100),0),IF(F6=2,ROUND(C6/(1+E6/100)/(1+E6/100),0),IF(F6=3,ROUND(C6/(1+E6/100)/(1+E6/100)/(1+E6/100),0),"zły czas lokaty"))))</f>
        <v/>
      </c>
      <c r="K6" s="23" t="str">
        <f>IF(OR(G$6="",$J6=""),"",IF(G$6=$J6,1,0))</f>
        <v/>
      </c>
      <c r="L6" s="23" t="str">
        <f>IF(OR(H$6="",$J6=""),"",IF(H$6=$J6,1,0))</f>
        <v/>
      </c>
      <c r="M6" s="23" t="str">
        <f>IF(OR(I$6="",$J6=""),"",IF(I$6=$J6,1,0))</f>
        <v/>
      </c>
    </row>
    <row r="7" spans="1:15" ht="84.75" customHeight="1" thickBot="1">
      <c r="A7" s="110">
        <v>6</v>
      </c>
      <c r="B7" s="113" t="s">
        <v>20</v>
      </c>
      <c r="C7" s="2" t="s">
        <v>41</v>
      </c>
      <c r="D7" s="2" t="s">
        <v>14</v>
      </c>
      <c r="E7" s="2" t="s">
        <v>13</v>
      </c>
      <c r="F7" s="141"/>
      <c r="G7" s="98" t="s">
        <v>39</v>
      </c>
      <c r="H7" s="99"/>
      <c r="I7" s="100"/>
      <c r="J7" s="116" t="s">
        <v>22</v>
      </c>
      <c r="K7" s="117"/>
      <c r="L7" s="118"/>
      <c r="M7" s="16" t="s">
        <v>21</v>
      </c>
    </row>
    <row r="8" spans="1:15" ht="30.75" customHeight="1">
      <c r="A8" s="111"/>
      <c r="B8" s="114"/>
      <c r="C8" s="39"/>
      <c r="D8" s="36"/>
      <c r="E8" s="5" t="str">
        <f>IF(D8="","",IF(D8="standard",10,IF(D8="srebrne",20,IF(D8="złote",30,IF(D8="platynowe",40,"błąd")))))</f>
        <v/>
      </c>
      <c r="F8" s="142"/>
      <c r="G8" s="101"/>
      <c r="H8" s="104"/>
      <c r="I8" s="107"/>
      <c r="J8" s="10" t="str">
        <f>IF(OR(C8="",G$8="",H$8="",I$8="",$D$8="",$D$9="",$D$10=""),"",tabela_porad2!C8*1.96)</f>
        <v/>
      </c>
      <c r="K8" s="119" t="s">
        <v>9</v>
      </c>
      <c r="L8" s="120"/>
      <c r="M8" s="11" t="str">
        <f>IF(OR(J$8="",J$9="",J$10=""),"",IF(AND(D8="platynowe",G8=2),1,0))</f>
        <v/>
      </c>
      <c r="N8" s="134" t="s">
        <v>29</v>
      </c>
      <c r="O8" s="7"/>
    </row>
    <row r="9" spans="1:15" ht="32.25" customHeight="1">
      <c r="A9" s="111"/>
      <c r="B9" s="114"/>
      <c r="C9" s="43"/>
      <c r="D9" s="42"/>
      <c r="E9" s="5" t="str">
        <f t="shared" ref="E9:E10" si="1">IF(D9="","",IF(D9="standard",10,IF(D9="srebrne",20,IF(D9="złote",30,IF(D9="platynowe",40,"błąd")))))</f>
        <v/>
      </c>
      <c r="F9" s="142"/>
      <c r="G9" s="102"/>
      <c r="H9" s="105"/>
      <c r="I9" s="108"/>
      <c r="J9" s="12" t="str">
        <f>IF(OR(C9="",G$8="",H$8="",I$8="",$D$8="",$D$9="",$D$10=""),"",tabela_porad2!C9*1.96)</f>
        <v/>
      </c>
      <c r="K9" s="121" t="s">
        <v>10</v>
      </c>
      <c r="L9" s="122"/>
      <c r="M9" s="13" t="str">
        <f>IF(OR(J$8="",J$9="",J$10=""),"",IF(AND(D9="platynowe",H8=2),1,0))</f>
        <v/>
      </c>
      <c r="N9" s="135"/>
    </row>
    <row r="10" spans="1:15" ht="30.75" customHeight="1" thickBot="1">
      <c r="A10" s="111"/>
      <c r="B10" s="114"/>
      <c r="C10" s="52"/>
      <c r="D10" s="51"/>
      <c r="E10" s="20" t="str">
        <f t="shared" si="1"/>
        <v/>
      </c>
      <c r="F10" s="143"/>
      <c r="G10" s="102"/>
      <c r="H10" s="106"/>
      <c r="I10" s="109"/>
      <c r="J10" s="14" t="str">
        <f>IF(OR(C10="",G$8="",H$8="",I$8="",$D$8="",$D$9="",$D$10=""),"",tabela_porad2!C10*1.96)</f>
        <v/>
      </c>
      <c r="K10" s="123" t="s">
        <v>11</v>
      </c>
      <c r="L10" s="124"/>
      <c r="M10" s="15" t="str">
        <f>IF(OR(J$8="",J$9="",J$10=""),"",IF(AND(D10="platynowe",I8=2),1,0))</f>
        <v/>
      </c>
      <c r="N10" s="136"/>
    </row>
    <row r="11" spans="1:15" ht="45" customHeight="1" thickBot="1">
      <c r="A11" s="79" t="s">
        <v>47</v>
      </c>
      <c r="B11" s="80"/>
      <c r="C11" s="80"/>
      <c r="D11" s="80"/>
      <c r="E11" s="80"/>
      <c r="F11" s="80"/>
      <c r="G11" s="81"/>
      <c r="I11" s="92" t="s">
        <v>27</v>
      </c>
      <c r="J11" s="93"/>
      <c r="K11" s="96" t="s">
        <v>9</v>
      </c>
      <c r="L11" s="97"/>
      <c r="M11" s="9" t="str">
        <f>IF(M8="","",K4+K6+M8)</f>
        <v/>
      </c>
      <c r="N11" s="19" t="str">
        <f>IF(M11="","",M11+tabela_porad1!M11)</f>
        <v/>
      </c>
    </row>
    <row r="12" spans="1:15" ht="45" customHeight="1" thickBot="1">
      <c r="A12" s="82"/>
      <c r="B12" s="83"/>
      <c r="C12" s="83"/>
      <c r="D12" s="83"/>
      <c r="E12" s="83"/>
      <c r="F12" s="83"/>
      <c r="G12" s="84"/>
      <c r="I12" s="92"/>
      <c r="J12" s="93"/>
      <c r="K12" s="121" t="s">
        <v>10</v>
      </c>
      <c r="L12" s="139"/>
      <c r="M12" s="8" t="str">
        <f>IF(M9="","",L4+L6+M9)</f>
        <v/>
      </c>
      <c r="N12" s="19" t="str">
        <f>IF(M12="","",M12+tabela_porad1!M12)</f>
        <v/>
      </c>
    </row>
    <row r="13" spans="1:15" ht="45" customHeight="1" thickBot="1">
      <c r="A13" s="85"/>
      <c r="B13" s="86"/>
      <c r="C13" s="86"/>
      <c r="D13" s="86"/>
      <c r="E13" s="86"/>
      <c r="F13" s="86"/>
      <c r="G13" s="87"/>
      <c r="I13" s="92"/>
      <c r="J13" s="93"/>
      <c r="K13" s="90" t="s">
        <v>11</v>
      </c>
      <c r="L13" s="91"/>
      <c r="M13" s="8" t="str">
        <f>IF(M10="","",M4+M6+M10)</f>
        <v/>
      </c>
      <c r="N13" s="19" t="str">
        <f>IF(M13="","",M13+tabela_porad1!M13)</f>
        <v/>
      </c>
    </row>
    <row r="15" spans="1:15">
      <c r="A15" s="137" t="s">
        <v>30</v>
      </c>
      <c r="B15" s="137"/>
      <c r="C15" s="137" t="s">
        <v>31</v>
      </c>
      <c r="D15" s="137"/>
    </row>
    <row r="16" spans="1:15" ht="28.5" customHeight="1">
      <c r="A16" s="138" t="s">
        <v>32</v>
      </c>
      <c r="B16" s="138"/>
      <c r="C16" s="140" t="s">
        <v>33</v>
      </c>
      <c r="D16" s="140"/>
    </row>
    <row r="17" spans="1:4" ht="33" customHeight="1">
      <c r="A17" s="138" t="s">
        <v>34</v>
      </c>
      <c r="B17" s="138"/>
      <c r="C17" s="140" t="s">
        <v>35</v>
      </c>
      <c r="D17" s="140"/>
    </row>
    <row r="18" spans="1:4" ht="34.5" customHeight="1">
      <c r="A18" s="138" t="s">
        <v>36</v>
      </c>
      <c r="B18" s="138"/>
      <c r="C18" s="140" t="s">
        <v>37</v>
      </c>
      <c r="D18" s="140"/>
    </row>
  </sheetData>
  <mergeCells count="35">
    <mergeCell ref="A1:M1"/>
    <mergeCell ref="C2:F2"/>
    <mergeCell ref="J2:J3"/>
    <mergeCell ref="K2:M2"/>
    <mergeCell ref="A3:A4"/>
    <mergeCell ref="B3:B4"/>
    <mergeCell ref="G3:I3"/>
    <mergeCell ref="A5:A6"/>
    <mergeCell ref="B5:B6"/>
    <mergeCell ref="G5:I5"/>
    <mergeCell ref="A7:A10"/>
    <mergeCell ref="B7:B10"/>
    <mergeCell ref="G7:I7"/>
    <mergeCell ref="F7:F10"/>
    <mergeCell ref="J7:L7"/>
    <mergeCell ref="G8:G10"/>
    <mergeCell ref="H8:H10"/>
    <mergeCell ref="I8:I10"/>
    <mergeCell ref="K8:L8"/>
    <mergeCell ref="K9:L9"/>
    <mergeCell ref="K10:L10"/>
    <mergeCell ref="A18:B18"/>
    <mergeCell ref="C15:D15"/>
    <mergeCell ref="C16:D16"/>
    <mergeCell ref="C17:D17"/>
    <mergeCell ref="C18:D18"/>
    <mergeCell ref="A11:G13"/>
    <mergeCell ref="N8:N10"/>
    <mergeCell ref="A15:B15"/>
    <mergeCell ref="A16:B16"/>
    <mergeCell ref="A17:B17"/>
    <mergeCell ref="I11:J13"/>
    <mergeCell ref="K11:L11"/>
    <mergeCell ref="K12:L12"/>
    <mergeCell ref="K13:L1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tabela_lokat</vt:lpstr>
      <vt:lpstr>tabela_porad1</vt:lpstr>
      <vt:lpstr>tabela_porad2</vt:lpstr>
      <vt:lpstr>UE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Jurek</dc:creator>
  <cp:lastModifiedBy>Wioletta</cp:lastModifiedBy>
  <dcterms:created xsi:type="dcterms:W3CDTF">2013-09-04T10:40:43Z</dcterms:created>
  <dcterms:modified xsi:type="dcterms:W3CDTF">2014-05-15T18:37:23Z</dcterms:modified>
</cp:coreProperties>
</file>